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9320" windowHeight="12405"/>
  </bookViews>
  <sheets>
    <sheet name="1-ая ценовая кат." sheetId="1" r:id="rId1"/>
  </sheets>
  <definedNames>
    <definedName name="TM">#REF!</definedName>
    <definedName name="_xlnm.Print_Area" localSheetId="0">'1-ая ценовая кат.'!$A$1:$C$42</definedName>
  </definedNames>
  <calcPr calcId="145621"/>
</workbook>
</file>

<file path=xl/calcChain.xml><?xml version="1.0" encoding="utf-8"?>
<calcChain xmlns="http://schemas.openxmlformats.org/spreadsheetml/2006/main">
  <c r="C8" i="1" l="1"/>
  <c r="C26" i="1" l="1"/>
  <c r="C31" i="1" l="1"/>
  <c r="C15" i="1"/>
  <c r="C12" i="1"/>
  <c r="C7" i="1" l="1"/>
  <c r="C20" i="1" l="1"/>
  <c r="C32" i="1" s="1"/>
  <c r="C36" i="1" s="1"/>
  <c r="C37" i="1" l="1"/>
</calcChain>
</file>

<file path=xl/sharedStrings.xml><?xml version="1.0" encoding="utf-8"?>
<sst xmlns="http://schemas.openxmlformats.org/spreadsheetml/2006/main" count="40" uniqueCount="35">
  <si>
    <t>Электроэнергия</t>
  </si>
  <si>
    <t>тыс.кВтч</t>
  </si>
  <si>
    <t>Покупка электроэнергии с оптового рынка</t>
  </si>
  <si>
    <t>Покупка электроэнергии с розничного рынка</t>
  </si>
  <si>
    <t>В т.ч. покупка электроэнергии по РД (для населения)</t>
  </si>
  <si>
    <t>Продажа электроэнергии потребителям 2-ой ценовой категории</t>
  </si>
  <si>
    <t>по трем зонам суток</t>
  </si>
  <si>
    <t>ночная зона</t>
  </si>
  <si>
    <t>полупиковая зона</t>
  </si>
  <si>
    <t>пиковая зона</t>
  </si>
  <si>
    <t>по двум зонам суток</t>
  </si>
  <si>
    <t>дневная зона</t>
  </si>
  <si>
    <t>Продажа электроэнергии потребителям 3 - 6-ой ценовой категории</t>
  </si>
  <si>
    <t>потребители 3 категории</t>
  </si>
  <si>
    <t>потребители 4 категории</t>
  </si>
  <si>
    <t>потребители 5 категории</t>
  </si>
  <si>
    <t>потребители 6 категории</t>
  </si>
  <si>
    <t>Итого продажа электроэнергии потребителям 1-ой ценовой категории</t>
  </si>
  <si>
    <t>Мощность</t>
  </si>
  <si>
    <t>МВт</t>
  </si>
  <si>
    <t>Покупка мощности с оптового рынка</t>
  </si>
  <si>
    <t>Покупка мощности с розничного рынка</t>
  </si>
  <si>
    <t>Покупка мощности по РД (для населения)</t>
  </si>
  <si>
    <t>Продажа мощности потребителям 2-ой ценовой категории</t>
  </si>
  <si>
    <t>Продажа мощности потребителям 3 - 6-ой ценовой категории</t>
  </si>
  <si>
    <t>Итого мощность потребителей 1-ой ценовой категории</t>
  </si>
  <si>
    <t>Коэффициент оплаты</t>
  </si>
  <si>
    <t>Средневзвешенная нерегулируемая цена на электрическую энергию на оптовом рынке, руб/тыс.кВт*ч</t>
  </si>
  <si>
    <t>Средневзвешенная нерегулируемая цена на мощность на оптовом рынке, руб/МВт</t>
  </si>
  <si>
    <t>Средневзвешенная нерегулируемая цена на электрическую энергию для потребителей первой ценовой категории, руб/тыс.кВт*ч</t>
  </si>
  <si>
    <t>Средневзвешенная нерегулируемая цена на электрическую энергию для потребителей первой ценовой категории с учетом величины изменения средневзвешенной нерегулируемой цены на электрическую энергию (мощность) за расчетный период, связанной с учетом данных за предыдущие расчетные периоды, руб/тыс.кВт*ч</t>
  </si>
  <si>
    <t xml:space="preserve">  Первая ценовая категория - для объемов покупки электрической энергии (мощности), учет которых осуществляется в целом за расчетный период;
  Вторая ценовая категория - для объемов покупки электрической энергии (мощности), учет которых осуществляется по зонам суток расчетного периода;
  Третья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одноставочном выражении;</t>
  </si>
  <si>
    <t>Четвертая ценовая категория - для объемов покупки электрической энергии (мощности), в отношении которых в расчетном периоде осуществляется почасовой учет и стоимость услуг по передаче электрической энергии определяется по тарифу в двухставочном выражении;
  Пятая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одноставочном выражении;
  Шестая ценовая категория - для объемов покупки электрической энергии (мощности), в отношении которых в расчетном периоде осуществляются почасовое планирование и учет и стоимость услуг по передаче электрической энергии определяется по тарифу в двухставочном выражении.</t>
  </si>
  <si>
    <t>Величина изменения средневзвешенной нерегулируемой цены на электрическую энергию (мощность), связанная с учетом данных за предыдущие расчетные периоды, руб/тыс.кВт*ч</t>
  </si>
  <si>
    <t xml:space="preserve">Расчёт средневзвешенной нерегулируемой цены на электрическую энергию для потребителей первой ценовой категории в январе 2020г.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</si>
</sst>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#,##0.0000"/>
    <numFmt numFmtId="166" formatCode="_-* #,##0.000_р_._-;\-* #,##0.000_р_._-;_-* &quot;-&quot;??_р_._-;_-@_-"/>
    <numFmt numFmtId="167" formatCode="#,##0.000"/>
    <numFmt numFmtId="168" formatCode="_-* #,##0.000_р_._-;\-* #,##0.000_р_._-;_-* &quot;-&quot;???_р_._-;_-@_-"/>
    <numFmt numFmtId="169" formatCode="0.000000"/>
    <numFmt numFmtId="170" formatCode="#,##0.0000000000"/>
    <numFmt numFmtId="171" formatCode="0.000000000000"/>
  </numFmts>
  <fonts count="20" x14ac:knownFonts="1">
    <font>
      <sz val="10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0"/>
      <name val="Arial Cyr"/>
      <charset val="204"/>
    </font>
    <font>
      <b/>
      <i/>
      <sz val="12"/>
      <name val="Arial Cyr"/>
      <charset val="204"/>
    </font>
    <font>
      <b/>
      <sz val="14"/>
      <color indexed="10"/>
      <name val="Arial Cyr"/>
      <charset val="204"/>
    </font>
    <font>
      <sz val="12"/>
      <color indexed="10"/>
      <name val="Arial Cyr"/>
      <charset val="204"/>
    </font>
    <font>
      <i/>
      <sz val="12"/>
      <name val="Arial Cyr"/>
      <charset val="204"/>
    </font>
    <font>
      <sz val="12"/>
      <name val="Arial Cyr"/>
      <charset val="204"/>
    </font>
    <font>
      <sz val="10"/>
      <color rgb="FFFF0000"/>
      <name val="Arial Cyr"/>
      <charset val="204"/>
    </font>
    <font>
      <i/>
      <sz val="10"/>
      <name val="Arial Cyr"/>
      <charset val="204"/>
    </font>
    <font>
      <sz val="10"/>
      <color indexed="8"/>
      <name val="Arial Cyr"/>
      <charset val="204"/>
    </font>
    <font>
      <b/>
      <sz val="12"/>
      <name val="Arial Cyr"/>
      <charset val="204"/>
    </font>
    <font>
      <b/>
      <sz val="14"/>
      <name val="Arial Cyr"/>
      <charset val="204"/>
    </font>
    <font>
      <b/>
      <sz val="9"/>
      <name val="Arial Cyr"/>
      <charset val="204"/>
    </font>
    <font>
      <sz val="14"/>
      <name val="Arial Cyr"/>
      <charset val="204"/>
    </font>
    <font>
      <b/>
      <i/>
      <sz val="10"/>
      <name val="Arial Cyr"/>
      <charset val="204"/>
    </font>
    <font>
      <sz val="10"/>
      <color indexed="12"/>
      <name val="Arial Cyr"/>
      <charset val="204"/>
    </font>
    <font>
      <sz val="8"/>
      <name val="Arial Cyr"/>
      <charset val="204"/>
    </font>
    <font>
      <sz val="11"/>
      <color indexed="62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7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9" fillId="2" borderId="9" applyNumberFormat="0" applyAlignment="0" applyProtection="0"/>
  </cellStyleXfs>
  <cellXfs count="62">
    <xf numFmtId="0" fontId="0" fillId="0" borderId="0" xfId="0"/>
    <xf numFmtId="166" fontId="8" fillId="0" borderId="5" xfId="1" applyNumberFormat="1" applyFont="1" applyFill="1" applyBorder="1" applyAlignment="1">
      <alignment horizontal="right"/>
    </xf>
    <xf numFmtId="166" fontId="8" fillId="0" borderId="0" xfId="1" applyNumberFormat="1" applyFont="1" applyFill="1" applyBorder="1" applyAlignment="1">
      <alignment horizontal="right"/>
    </xf>
    <xf numFmtId="168" fontId="3" fillId="0" borderId="0" xfId="3" applyNumberFormat="1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3" fillId="0" borderId="0" xfId="3" applyFont="1" applyFill="1" applyBorder="1"/>
    <xf numFmtId="0" fontId="10" fillId="0" borderId="5" xfId="3" applyFont="1" applyFill="1" applyBorder="1" applyAlignment="1">
      <alignment horizontal="left" wrapText="1" indent="2"/>
    </xf>
    <xf numFmtId="0" fontId="3" fillId="0" borderId="0" xfId="3" applyFont="1" applyFill="1"/>
    <xf numFmtId="167" fontId="6" fillId="0" borderId="0" xfId="3" applyNumberFormat="1" applyFont="1" applyFill="1" applyBorder="1"/>
    <xf numFmtId="4" fontId="8" fillId="0" borderId="7" xfId="3" applyNumberFormat="1" applyFont="1" applyFill="1" applyBorder="1" applyAlignment="1">
      <alignment horizontal="center"/>
    </xf>
    <xf numFmtId="4" fontId="8" fillId="0" borderId="8" xfId="3" applyNumberFormat="1" applyFont="1" applyFill="1" applyBorder="1" applyAlignment="1">
      <alignment horizontal="center"/>
    </xf>
    <xf numFmtId="4" fontId="15" fillId="0" borderId="3" xfId="3" applyNumberFormat="1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right" vertical="top" wrapText="1"/>
    </xf>
    <xf numFmtId="0" fontId="2" fillId="0" borderId="0" xfId="3" applyFont="1" applyFill="1"/>
    <xf numFmtId="0" fontId="5" fillId="0" borderId="0" xfId="3" applyFont="1" applyFill="1" applyBorder="1"/>
    <xf numFmtId="0" fontId="4" fillId="0" borderId="4" xfId="3" applyFont="1" applyFill="1" applyBorder="1" applyAlignment="1">
      <alignment wrapText="1"/>
    </xf>
    <xf numFmtId="0" fontId="4" fillId="0" borderId="4" xfId="3" applyFont="1" applyFill="1" applyBorder="1" applyAlignment="1">
      <alignment horizontal="center" wrapText="1"/>
    </xf>
    <xf numFmtId="165" fontId="6" fillId="0" borderId="0" xfId="3" applyNumberFormat="1" applyFont="1" applyFill="1" applyBorder="1"/>
    <xf numFmtId="0" fontId="7" fillId="0" borderId="5" xfId="3" applyFont="1" applyFill="1" applyBorder="1" applyAlignment="1">
      <alignment horizontal="left" wrapText="1" indent="1"/>
    </xf>
    <xf numFmtId="0" fontId="0" fillId="0" borderId="0" xfId="3" applyFont="1" applyFill="1" applyAlignment="1">
      <alignment horizontal="center"/>
    </xf>
    <xf numFmtId="0" fontId="0" fillId="0" borderId="0" xfId="3" applyFont="1" applyFill="1" applyBorder="1"/>
    <xf numFmtId="0" fontId="9" fillId="0" borderId="0" xfId="3" applyFont="1" applyFill="1" applyAlignment="1">
      <alignment horizontal="center"/>
    </xf>
    <xf numFmtId="0" fontId="0" fillId="0" borderId="0" xfId="3" applyFont="1" applyFill="1" applyAlignment="1">
      <alignment horizontal="left"/>
    </xf>
    <xf numFmtId="167" fontId="6" fillId="0" borderId="0" xfId="3" applyNumberFormat="1" applyFont="1" applyFill="1" applyBorder="1" applyAlignment="1">
      <alignment horizontal="center"/>
    </xf>
    <xf numFmtId="167" fontId="8" fillId="0" borderId="0" xfId="0" applyNumberFormat="1" applyFont="1" applyFill="1" applyBorder="1"/>
    <xf numFmtId="166" fontId="3" fillId="0" borderId="0" xfId="3" applyNumberFormat="1" applyFont="1" applyFill="1"/>
    <xf numFmtId="168" fontId="3" fillId="0" borderId="0" xfId="3" applyNumberFormat="1" applyFont="1" applyFill="1"/>
    <xf numFmtId="0" fontId="10" fillId="0" borderId="5" xfId="3" applyFont="1" applyFill="1" applyBorder="1" applyAlignment="1">
      <alignment horizontal="left" wrapText="1" indent="3"/>
    </xf>
    <xf numFmtId="166" fontId="3" fillId="0" borderId="0" xfId="3" applyNumberFormat="1" applyFont="1" applyFill="1" applyBorder="1"/>
    <xf numFmtId="0" fontId="7" fillId="0" borderId="5" xfId="3" applyFont="1" applyFill="1" applyBorder="1" applyAlignment="1">
      <alignment wrapText="1"/>
    </xf>
    <xf numFmtId="167" fontId="8" fillId="0" borderId="0" xfId="3" applyNumberFormat="1" applyFont="1" applyFill="1" applyBorder="1"/>
    <xf numFmtId="3" fontId="12" fillId="0" borderId="4" xfId="2" applyNumberFormat="1" applyFont="1" applyFill="1" applyBorder="1" applyAlignment="1">
      <alignment horizontal="center"/>
    </xf>
    <xf numFmtId="3" fontId="3" fillId="0" borderId="0" xfId="3" applyNumberFormat="1" applyFont="1" applyFill="1" applyBorder="1"/>
    <xf numFmtId="0" fontId="4" fillId="0" borderId="2" xfId="3" applyFont="1" applyFill="1" applyBorder="1" applyAlignment="1">
      <alignment vertical="center" wrapText="1"/>
    </xf>
    <xf numFmtId="171" fontId="13" fillId="0" borderId="6" xfId="3" applyNumberFormat="1" applyFont="1" applyFill="1" applyBorder="1" applyAlignment="1">
      <alignment horizontal="center" vertical="center" wrapText="1"/>
    </xf>
    <xf numFmtId="1" fontId="3" fillId="0" borderId="0" xfId="3" applyNumberFormat="1" applyFont="1" applyFill="1" applyBorder="1"/>
    <xf numFmtId="169" fontId="14" fillId="0" borderId="0" xfId="3" applyNumberFormat="1" applyFont="1" applyFill="1" applyBorder="1" applyAlignment="1">
      <alignment horizontal="center" vertical="center" wrapText="1"/>
    </xf>
    <xf numFmtId="0" fontId="4" fillId="0" borderId="6" xfId="3" applyFont="1" applyFill="1" applyBorder="1" applyAlignment="1">
      <alignment wrapText="1"/>
    </xf>
    <xf numFmtId="0" fontId="16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0" fontId="12" fillId="0" borderId="0" xfId="3" applyFont="1" applyFill="1" applyAlignment="1">
      <alignment horizontal="justify" wrapText="1"/>
    </xf>
    <xf numFmtId="3" fontId="17" fillId="0" borderId="0" xfId="3" applyNumberFormat="1" applyFont="1" applyFill="1"/>
    <xf numFmtId="170" fontId="3" fillId="0" borderId="0" xfId="3" applyNumberFormat="1" applyFont="1" applyFill="1"/>
    <xf numFmtId="0" fontId="3" fillId="0" borderId="0" xfId="3" applyFont="1" applyFill="1" applyAlignment="1">
      <alignment wrapText="1"/>
    </xf>
    <xf numFmtId="3" fontId="3" fillId="0" borderId="0" xfId="3" applyNumberFormat="1" applyFont="1" applyFill="1" applyAlignment="1">
      <alignment wrapText="1"/>
    </xf>
    <xf numFmtId="3" fontId="18" fillId="0" borderId="0" xfId="3" applyNumberFormat="1" applyFont="1" applyFill="1" applyBorder="1" applyAlignment="1">
      <alignment horizontal="center"/>
    </xf>
    <xf numFmtId="4" fontId="3" fillId="0" borderId="0" xfId="3" applyNumberFormat="1" applyFont="1" applyFill="1" applyAlignment="1">
      <alignment wrapText="1"/>
    </xf>
    <xf numFmtId="0" fontId="3" fillId="0" borderId="0" xfId="3" applyFont="1" applyFill="1" applyAlignment="1">
      <alignment horizontal="center"/>
    </xf>
    <xf numFmtId="3" fontId="3" fillId="0" borderId="0" xfId="3" applyNumberFormat="1" applyFont="1" applyFill="1"/>
    <xf numFmtId="168" fontId="3" fillId="0" borderId="0" xfId="3" applyNumberFormat="1" applyFont="1" applyFill="1" applyAlignment="1">
      <alignment wrapText="1"/>
    </xf>
    <xf numFmtId="0" fontId="7" fillId="0" borderId="10" xfId="3" applyFont="1" applyFill="1" applyBorder="1" applyAlignment="1">
      <alignment wrapText="1"/>
    </xf>
    <xf numFmtId="0" fontId="7" fillId="0" borderId="11" xfId="3" applyFont="1" applyFill="1" applyBorder="1" applyAlignment="1">
      <alignment wrapText="1"/>
    </xf>
    <xf numFmtId="0" fontId="7" fillId="0" borderId="12" xfId="3" applyFont="1" applyFill="1" applyBorder="1" applyAlignment="1">
      <alignment wrapText="1"/>
    </xf>
    <xf numFmtId="4" fontId="8" fillId="0" borderId="13" xfId="3" applyNumberFormat="1" applyFont="1" applyFill="1" applyBorder="1" applyAlignment="1">
      <alignment horizontal="center"/>
    </xf>
    <xf numFmtId="0" fontId="2" fillId="0" borderId="1" xfId="2" applyFont="1" applyFill="1" applyBorder="1" applyAlignment="1">
      <alignment horizontal="left" vertical="top" wrapText="1"/>
    </xf>
    <xf numFmtId="0" fontId="3" fillId="0" borderId="1" xfId="2" applyFont="1" applyFill="1" applyBorder="1" applyAlignment="1">
      <alignment horizontal="left" vertical="top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3" xfId="3" applyFont="1" applyFill="1" applyBorder="1" applyAlignment="1">
      <alignment horizontal="center" vertical="center" wrapText="1"/>
    </xf>
    <xf numFmtId="0" fontId="3" fillId="0" borderId="0" xfId="3" applyFont="1" applyFill="1" applyAlignment="1">
      <alignment wrapText="1"/>
    </xf>
    <xf numFmtId="0" fontId="12" fillId="0" borderId="0" xfId="3" applyFont="1" applyFill="1" applyAlignment="1">
      <alignment wrapText="1"/>
    </xf>
    <xf numFmtId="169" fontId="8" fillId="0" borderId="5" xfId="1" applyNumberFormat="1" applyFont="1" applyFill="1" applyBorder="1" applyAlignment="1">
      <alignment horizontal="right"/>
    </xf>
    <xf numFmtId="169" fontId="8" fillId="0" borderId="5" xfId="1" applyNumberFormat="1" applyFont="1" applyFill="1" applyBorder="1"/>
  </cellXfs>
  <cellStyles count="5">
    <cellStyle name="Обычный" xfId="0" builtinId="0"/>
    <cellStyle name="Обычный_Покупка в октябре" xfId="3"/>
    <cellStyle name="Обычный_Раскрытие информации для сайта сентябрь" xfId="2"/>
    <cellStyle name="Финансовый" xfId="1" builtinId="3"/>
    <cellStyle name="㼿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57"/>
  <sheetViews>
    <sheetView tabSelected="1" view="pageBreakPreview" topLeftCell="A13" zoomScaleNormal="100" workbookViewId="0">
      <selection activeCell="C36" sqref="C36"/>
    </sheetView>
  </sheetViews>
  <sheetFormatPr defaultRowHeight="12.75" x14ac:dyDescent="0.2"/>
  <cols>
    <col min="1" max="1" width="8.85546875" style="7" customWidth="1"/>
    <col min="2" max="2" width="79.85546875" style="7" customWidth="1"/>
    <col min="3" max="3" width="25.42578125" style="7" customWidth="1"/>
    <col min="4" max="11" width="3" style="7" customWidth="1"/>
    <col min="12" max="16" width="8.140625" style="7" customWidth="1"/>
    <col min="17" max="16384" width="9.140625" style="7"/>
  </cols>
  <sheetData>
    <row r="1" spans="2:8" ht="12" customHeight="1" thickBot="1" x14ac:dyDescent="0.25">
      <c r="B1" s="54"/>
      <c r="C1" s="55"/>
      <c r="D1" s="12"/>
      <c r="E1" s="12"/>
      <c r="F1" s="13"/>
    </row>
    <row r="2" spans="2:8" ht="42" customHeight="1" thickBot="1" x14ac:dyDescent="0.3">
      <c r="B2" s="56" t="s">
        <v>34</v>
      </c>
      <c r="C2" s="57"/>
      <c r="F2" s="14"/>
    </row>
    <row r="3" spans="2:8" ht="15" customHeight="1" thickBot="1" x14ac:dyDescent="0.25">
      <c r="B3" s="15" t="s">
        <v>0</v>
      </c>
      <c r="C3" s="16" t="s">
        <v>1</v>
      </c>
      <c r="E3" s="5"/>
      <c r="F3" s="17"/>
    </row>
    <row r="4" spans="2:8" ht="20.25" customHeight="1" thickTop="1" x14ac:dyDescent="0.2">
      <c r="B4" s="18" t="s">
        <v>2</v>
      </c>
      <c r="C4" s="1">
        <v>302696.95799999998</v>
      </c>
      <c r="D4" s="19"/>
      <c r="E4" s="20"/>
      <c r="F4" s="21"/>
    </row>
    <row r="5" spans="2:8" ht="16.5" customHeight="1" x14ac:dyDescent="0.2">
      <c r="B5" s="18" t="s">
        <v>3</v>
      </c>
      <c r="C5" s="1">
        <v>2238.4140000000002</v>
      </c>
      <c r="D5" s="22"/>
      <c r="E5" s="5"/>
      <c r="F5" s="8"/>
    </row>
    <row r="6" spans="2:8" ht="17.25" customHeight="1" x14ac:dyDescent="0.2">
      <c r="B6" s="18" t="s">
        <v>4</v>
      </c>
      <c r="C6" s="1">
        <v>93278.1</v>
      </c>
      <c r="D6" s="23"/>
      <c r="E6" s="8"/>
    </row>
    <row r="7" spans="2:8" ht="31.5" customHeight="1" x14ac:dyDescent="0.2">
      <c r="B7" s="18" t="s">
        <v>5</v>
      </c>
      <c r="C7" s="1">
        <f>C8+C12</f>
        <v>2475.9480000000003</v>
      </c>
      <c r="E7" s="24"/>
      <c r="F7" s="8"/>
      <c r="G7" s="25"/>
      <c r="H7" s="2"/>
    </row>
    <row r="8" spans="2:8" ht="15.75" customHeight="1" x14ac:dyDescent="0.2">
      <c r="B8" s="6" t="s">
        <v>6</v>
      </c>
      <c r="C8" s="1">
        <f>C9+C10+C11</f>
        <v>0.86899999999999999</v>
      </c>
      <c r="E8" s="5"/>
      <c r="F8" s="26"/>
      <c r="H8" s="26"/>
    </row>
    <row r="9" spans="2:8" ht="15.75" customHeight="1" x14ac:dyDescent="0.2">
      <c r="B9" s="27" t="s">
        <v>7</v>
      </c>
      <c r="C9" s="1">
        <v>0.25900000000000001</v>
      </c>
      <c r="D9" s="19"/>
      <c r="E9" s="3"/>
      <c r="F9" s="8"/>
    </row>
    <row r="10" spans="2:8" ht="15.75" customHeight="1" x14ac:dyDescent="0.2">
      <c r="B10" s="27" t="s">
        <v>8</v>
      </c>
      <c r="C10" s="1">
        <v>0.35499999999999998</v>
      </c>
      <c r="D10" s="19"/>
      <c r="E10" s="4"/>
      <c r="F10" s="8"/>
    </row>
    <row r="11" spans="2:8" ht="15.75" customHeight="1" x14ac:dyDescent="0.2">
      <c r="B11" s="27" t="s">
        <v>9</v>
      </c>
      <c r="C11" s="1">
        <v>0.255</v>
      </c>
      <c r="D11" s="19"/>
      <c r="E11" s="5"/>
      <c r="F11" s="8"/>
    </row>
    <row r="12" spans="2:8" ht="15.75" customHeight="1" x14ac:dyDescent="0.2">
      <c r="B12" s="6" t="s">
        <v>10</v>
      </c>
      <c r="C12" s="1">
        <f>C13+C14</f>
        <v>2475.0790000000002</v>
      </c>
      <c r="E12" s="3"/>
      <c r="F12" s="8"/>
    </row>
    <row r="13" spans="2:8" ht="15.75" customHeight="1" x14ac:dyDescent="0.2">
      <c r="B13" s="27" t="s">
        <v>7</v>
      </c>
      <c r="C13" s="1">
        <v>1130.3900000000001</v>
      </c>
      <c r="D13" s="19"/>
      <c r="E13" s="5"/>
      <c r="F13" s="8"/>
    </row>
    <row r="14" spans="2:8" ht="15.75" customHeight="1" x14ac:dyDescent="0.2">
      <c r="B14" s="27" t="s">
        <v>11</v>
      </c>
      <c r="C14" s="1">
        <v>1344.6890000000001</v>
      </c>
      <c r="D14" s="19"/>
      <c r="E14" s="5"/>
      <c r="F14" s="8"/>
    </row>
    <row r="15" spans="2:8" ht="27" customHeight="1" x14ac:dyDescent="0.2">
      <c r="B15" s="18" t="s">
        <v>12</v>
      </c>
      <c r="C15" s="1">
        <f>C16+C17+C18+C19</f>
        <v>74872.803</v>
      </c>
      <c r="E15" s="28"/>
      <c r="F15" s="8"/>
    </row>
    <row r="16" spans="2:8" ht="14.25" customHeight="1" x14ac:dyDescent="0.2">
      <c r="B16" s="27" t="s">
        <v>13</v>
      </c>
      <c r="C16" s="1">
        <v>51575.898000000001</v>
      </c>
      <c r="D16" s="19"/>
      <c r="E16" s="5"/>
      <c r="F16" s="8"/>
    </row>
    <row r="17" spans="2:6" ht="14.25" customHeight="1" x14ac:dyDescent="0.2">
      <c r="B17" s="27" t="s">
        <v>14</v>
      </c>
      <c r="C17" s="1">
        <v>23296.904999999999</v>
      </c>
      <c r="D17" s="19"/>
      <c r="E17" s="5"/>
      <c r="F17" s="8"/>
    </row>
    <row r="18" spans="2:6" ht="14.25" customHeight="1" x14ac:dyDescent="0.2">
      <c r="B18" s="27" t="s">
        <v>15</v>
      </c>
      <c r="C18" s="1">
        <v>0</v>
      </c>
      <c r="D18" s="19"/>
      <c r="E18" s="5"/>
      <c r="F18" s="8"/>
    </row>
    <row r="19" spans="2:6" ht="14.25" customHeight="1" x14ac:dyDescent="0.2">
      <c r="B19" s="27" t="s">
        <v>16</v>
      </c>
      <c r="C19" s="1">
        <v>0</v>
      </c>
      <c r="D19" s="19"/>
      <c r="E19" s="5"/>
      <c r="F19" s="8"/>
    </row>
    <row r="20" spans="2:6" ht="32.25" customHeight="1" thickBot="1" x14ac:dyDescent="0.25">
      <c r="B20" s="29" t="s">
        <v>17</v>
      </c>
      <c r="C20" s="1">
        <f>C4+C5-C6-C7-C15</f>
        <v>134308.52099999995</v>
      </c>
      <c r="E20" s="5"/>
      <c r="F20" s="30"/>
    </row>
    <row r="21" spans="2:6" ht="18" customHeight="1" thickBot="1" x14ac:dyDescent="0.3">
      <c r="B21" s="15" t="s">
        <v>18</v>
      </c>
      <c r="C21" s="31" t="s">
        <v>19</v>
      </c>
      <c r="E21" s="5"/>
      <c r="F21" s="8"/>
    </row>
    <row r="22" spans="2:6" ht="19.5" customHeight="1" thickTop="1" x14ac:dyDescent="0.2">
      <c r="B22" s="18" t="s">
        <v>20</v>
      </c>
      <c r="C22" s="60">
        <v>503.61399999999998</v>
      </c>
      <c r="D22" s="19"/>
      <c r="E22" s="20"/>
      <c r="F22" s="30"/>
    </row>
    <row r="23" spans="2:6" ht="15.75" customHeight="1" x14ac:dyDescent="0.2">
      <c r="B23" s="18" t="s">
        <v>21</v>
      </c>
      <c r="C23" s="61">
        <v>8.3770000000000007</v>
      </c>
      <c r="D23" s="22"/>
      <c r="E23" s="32"/>
      <c r="F23" s="30"/>
    </row>
    <row r="24" spans="2:6" ht="18" customHeight="1" x14ac:dyDescent="0.2">
      <c r="B24" s="18" t="s">
        <v>22</v>
      </c>
      <c r="C24" s="61">
        <v>170.62260000000001</v>
      </c>
      <c r="E24" s="8"/>
      <c r="F24" s="30"/>
    </row>
    <row r="25" spans="2:6" ht="18" customHeight="1" x14ac:dyDescent="0.2">
      <c r="B25" s="18" t="s">
        <v>23</v>
      </c>
      <c r="C25" s="61">
        <v>5.2595090000000004</v>
      </c>
      <c r="E25" s="5"/>
      <c r="F25" s="30"/>
    </row>
    <row r="26" spans="2:6" ht="15" x14ac:dyDescent="0.2">
      <c r="B26" s="18" t="s">
        <v>24</v>
      </c>
      <c r="C26" s="61">
        <f>C27+C28+C29+C30</f>
        <v>119.01464300000001</v>
      </c>
      <c r="E26" s="5"/>
      <c r="F26" s="30"/>
    </row>
    <row r="27" spans="2:6" ht="15" x14ac:dyDescent="0.2">
      <c r="B27" s="27" t="s">
        <v>13</v>
      </c>
      <c r="C27" s="61">
        <v>86.993184999999997</v>
      </c>
      <c r="D27" s="19"/>
      <c r="E27" s="5"/>
      <c r="F27" s="30"/>
    </row>
    <row r="28" spans="2:6" ht="15" x14ac:dyDescent="0.2">
      <c r="B28" s="27" t="s">
        <v>14</v>
      </c>
      <c r="C28" s="61">
        <v>32.021458000000003</v>
      </c>
      <c r="D28" s="19"/>
      <c r="E28" s="5"/>
      <c r="F28" s="30"/>
    </row>
    <row r="29" spans="2:6" ht="15" x14ac:dyDescent="0.2">
      <c r="B29" s="27" t="s">
        <v>15</v>
      </c>
      <c r="C29" s="61">
        <v>0</v>
      </c>
      <c r="D29" s="19"/>
      <c r="E29" s="5"/>
      <c r="F29" s="30"/>
    </row>
    <row r="30" spans="2:6" ht="15" x14ac:dyDescent="0.2">
      <c r="B30" s="27" t="s">
        <v>16</v>
      </c>
      <c r="C30" s="61">
        <v>0</v>
      </c>
      <c r="D30" s="19"/>
      <c r="E30" s="5"/>
      <c r="F30" s="30"/>
    </row>
    <row r="31" spans="2:6" ht="19.5" customHeight="1" thickBot="1" x14ac:dyDescent="0.25">
      <c r="B31" s="29" t="s">
        <v>25</v>
      </c>
      <c r="C31" s="61">
        <f>C22+C23-C24-C25-C26</f>
        <v>217.09424799999996</v>
      </c>
      <c r="E31" s="5"/>
      <c r="F31" s="30"/>
    </row>
    <row r="32" spans="2:6" ht="27.75" customHeight="1" thickBot="1" x14ac:dyDescent="0.25">
      <c r="B32" s="33" t="s">
        <v>26</v>
      </c>
      <c r="C32" s="34">
        <f>C31/C20</f>
        <v>1.6163847712983158E-3</v>
      </c>
      <c r="E32" s="35"/>
      <c r="F32" s="36"/>
    </row>
    <row r="33" spans="2:8" ht="30" x14ac:dyDescent="0.2">
      <c r="B33" s="50" t="s">
        <v>27</v>
      </c>
      <c r="C33" s="9">
        <v>1161.42</v>
      </c>
      <c r="D33" s="19"/>
      <c r="E33" s="5"/>
      <c r="F33" s="5"/>
    </row>
    <row r="34" spans="2:8" ht="30.75" thickBot="1" x14ac:dyDescent="0.25">
      <c r="B34" s="51" t="s">
        <v>28</v>
      </c>
      <c r="C34" s="10">
        <v>812278.56</v>
      </c>
      <c r="D34" s="19"/>
      <c r="E34" s="5"/>
      <c r="F34" s="5"/>
    </row>
    <row r="35" spans="2:8" ht="48" hidden="1" customHeight="1" thickBot="1" x14ac:dyDescent="0.25">
      <c r="B35" s="52" t="s">
        <v>33</v>
      </c>
      <c r="C35" s="53"/>
      <c r="D35" s="19"/>
      <c r="E35" s="5"/>
      <c r="F35" s="5"/>
    </row>
    <row r="36" spans="2:8" ht="45.75" thickBot="1" x14ac:dyDescent="0.25">
      <c r="B36" s="37" t="s">
        <v>29</v>
      </c>
      <c r="C36" s="11">
        <f>C33+C34*C32+C35</f>
        <v>2474.3746944361255</v>
      </c>
      <c r="E36" s="5"/>
    </row>
    <row r="37" spans="2:8" ht="90.75" hidden="1" thickBot="1" x14ac:dyDescent="0.25">
      <c r="B37" s="37" t="s">
        <v>30</v>
      </c>
      <c r="C37" s="11">
        <f>ROUND(C33+C32*C34+C47,2)</f>
        <v>2474.37</v>
      </c>
    </row>
    <row r="38" spans="2:8" ht="93" customHeight="1" x14ac:dyDescent="0.2">
      <c r="B38" s="58" t="s">
        <v>31</v>
      </c>
      <c r="C38" s="58"/>
    </row>
    <row r="39" spans="2:8" ht="117" customHeight="1" x14ac:dyDescent="0.2">
      <c r="B39" s="58" t="s">
        <v>32</v>
      </c>
      <c r="C39" s="58"/>
    </row>
    <row r="40" spans="2:8" x14ac:dyDescent="0.2">
      <c r="C40" s="38"/>
    </row>
    <row r="41" spans="2:8" ht="15" customHeight="1" x14ac:dyDescent="0.25">
      <c r="B41" s="59"/>
      <c r="C41" s="59"/>
    </row>
    <row r="42" spans="2:8" ht="15.75" x14ac:dyDescent="0.25">
      <c r="B42" s="39"/>
      <c r="C42" s="40"/>
    </row>
    <row r="43" spans="2:8" x14ac:dyDescent="0.2">
      <c r="C43" s="41"/>
    </row>
    <row r="44" spans="2:8" x14ac:dyDescent="0.2">
      <c r="C44" s="42"/>
    </row>
    <row r="45" spans="2:8" x14ac:dyDescent="0.2">
      <c r="B45" s="43"/>
      <c r="C45" s="44"/>
    </row>
    <row r="46" spans="2:8" x14ac:dyDescent="0.2">
      <c r="B46" s="43"/>
      <c r="C46" s="44"/>
      <c r="E46" s="45"/>
    </row>
    <row r="47" spans="2:8" x14ac:dyDescent="0.2">
      <c r="B47" s="43"/>
      <c r="C47" s="46"/>
    </row>
    <row r="48" spans="2:8" x14ac:dyDescent="0.2">
      <c r="C48" s="44"/>
      <c r="E48" s="47"/>
      <c r="F48" s="47"/>
      <c r="G48" s="47"/>
      <c r="H48" s="47"/>
    </row>
    <row r="49" spans="2:9" x14ac:dyDescent="0.2">
      <c r="B49" s="43"/>
      <c r="C49" s="44"/>
      <c r="E49" s="48"/>
      <c r="F49" s="48"/>
      <c r="G49" s="48"/>
      <c r="H49" s="48"/>
    </row>
    <row r="50" spans="2:9" x14ac:dyDescent="0.2">
      <c r="B50" s="43"/>
      <c r="C50" s="43"/>
      <c r="E50" s="48"/>
      <c r="F50" s="48"/>
      <c r="G50" s="48"/>
      <c r="H50" s="48"/>
    </row>
    <row r="51" spans="2:9" x14ac:dyDescent="0.2">
      <c r="B51" s="43"/>
      <c r="C51" s="49"/>
      <c r="E51" s="48"/>
      <c r="F51" s="48"/>
      <c r="G51" s="48"/>
      <c r="H51" s="48"/>
    </row>
    <row r="52" spans="2:9" x14ac:dyDescent="0.2">
      <c r="B52" s="43"/>
      <c r="C52" s="43"/>
      <c r="E52" s="48"/>
      <c r="F52" s="48"/>
      <c r="G52" s="48"/>
      <c r="H52" s="48"/>
      <c r="I52" s="48"/>
    </row>
    <row r="53" spans="2:9" x14ac:dyDescent="0.2">
      <c r="E53" s="48"/>
      <c r="F53" s="48"/>
      <c r="G53" s="48"/>
      <c r="H53" s="48"/>
      <c r="I53" s="48"/>
    </row>
    <row r="55" spans="2:9" x14ac:dyDescent="0.2">
      <c r="B55" s="20"/>
      <c r="C55" s="5"/>
    </row>
    <row r="56" spans="2:9" x14ac:dyDescent="0.2">
      <c r="B56" s="20"/>
      <c r="C56" s="5"/>
    </row>
    <row r="57" spans="2:9" x14ac:dyDescent="0.2">
      <c r="B57" s="5"/>
      <c r="C57" s="5"/>
    </row>
  </sheetData>
  <mergeCells count="5">
    <mergeCell ref="B1:C1"/>
    <mergeCell ref="B2:C2"/>
    <mergeCell ref="B38:C38"/>
    <mergeCell ref="B39:C39"/>
    <mergeCell ref="B41:C41"/>
  </mergeCells>
  <pageMargins left="0.74803149606299213" right="0.15748031496062992" top="0.59055118110236227" bottom="0.19685039370078741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1-ая ценовая кат.</vt:lpstr>
      <vt:lpstr>'1-ая ценовая кат.'!Область_печати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Лебедева</dc:creator>
  <cp:lastModifiedBy>Алдюхова Елена Юрьевна</cp:lastModifiedBy>
  <cp:lastPrinted>2019-04-10T07:37:17Z</cp:lastPrinted>
  <dcterms:created xsi:type="dcterms:W3CDTF">2014-11-12T04:10:08Z</dcterms:created>
  <dcterms:modified xsi:type="dcterms:W3CDTF">2020-02-12T11:38:12Z</dcterms:modified>
</cp:coreProperties>
</file>